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_laszlo\iCloudDrive\_TERVEK 2018\Vago Viktor projektek\TEMPLOMOK\_Berekfürdő\KIVITELI BEREKFÜRDŐ\kiviteli berekfürdő közbeszhez\"/>
    </mc:Choice>
  </mc:AlternateContent>
  <bookViews>
    <workbookView xWindow="10800" yWindow="-15" windowWidth="10845" windowHeight="10095" tabRatio="865"/>
  </bookViews>
  <sheets>
    <sheet name="Berekfürdő" sheetId="2" r:id="rId1"/>
  </sheets>
  <definedNames>
    <definedName name="_xlnm.Print_Area" localSheetId="0">Berekfürdő!$A$1:$H$74</definedName>
  </definedNames>
  <calcPr calcId="152511"/>
</workbook>
</file>

<file path=xl/calcChain.xml><?xml version="1.0" encoding="utf-8"?>
<calcChain xmlns="http://schemas.openxmlformats.org/spreadsheetml/2006/main">
  <c r="H71" i="2" l="1"/>
  <c r="G71" i="2"/>
  <c r="G64" i="2"/>
  <c r="H64" i="2"/>
  <c r="H65" i="2"/>
  <c r="G65" i="2"/>
  <c r="H63" i="2"/>
  <c r="G63" i="2"/>
  <c r="G55" i="2"/>
  <c r="H55" i="2"/>
  <c r="H53" i="2"/>
  <c r="H52" i="2"/>
  <c r="H50" i="2"/>
  <c r="G50" i="2"/>
  <c r="G51" i="2"/>
  <c r="H51" i="2"/>
  <c r="G52" i="2"/>
  <c r="G53" i="2"/>
  <c r="H40" i="2" l="1"/>
  <c r="G40" i="2"/>
  <c r="H54" i="2"/>
  <c r="H49" i="2"/>
  <c r="H47" i="2"/>
  <c r="H46" i="2"/>
  <c r="H45" i="2"/>
  <c r="G44" i="2"/>
  <c r="H48" i="2"/>
  <c r="G48" i="2"/>
  <c r="G49" i="2"/>
  <c r="G54" i="2"/>
  <c r="H42" i="2"/>
  <c r="G42" i="2"/>
  <c r="H41" i="2"/>
  <c r="G41" i="2"/>
  <c r="G45" i="2"/>
  <c r="H43" i="2"/>
  <c r="G43" i="2"/>
  <c r="G47" i="2"/>
  <c r="G46" i="2"/>
  <c r="H44" i="2" l="1"/>
  <c r="B16" i="2" l="1"/>
  <c r="H39" i="2"/>
  <c r="H57" i="2" s="1"/>
  <c r="G39" i="2"/>
  <c r="G57" i="2" s="1"/>
  <c r="H16" i="2" l="1"/>
  <c r="G16" i="2" l="1"/>
  <c r="G73" i="2"/>
  <c r="H62" i="2"/>
  <c r="H67" i="2" s="1"/>
  <c r="G62" i="2"/>
  <c r="G67" i="2" s="1"/>
  <c r="B18" i="2"/>
  <c r="B17" i="2"/>
  <c r="H17" i="2" l="1"/>
  <c r="H73" i="2"/>
  <c r="H18" i="2" s="1"/>
  <c r="G17" i="2"/>
  <c r="G18" i="2"/>
  <c r="H19" i="2" l="1"/>
  <c r="G19" i="2"/>
  <c r="G20" i="2" s="1"/>
  <c r="G21" i="2" l="1"/>
  <c r="G22" i="2" s="1"/>
</calcChain>
</file>

<file path=xl/sharedStrings.xml><?xml version="1.0" encoding="utf-8"?>
<sst xmlns="http://schemas.openxmlformats.org/spreadsheetml/2006/main" count="83" uniqueCount="46">
  <si>
    <t>Munkanemek összesen:</t>
  </si>
  <si>
    <t>ÁFA vetítési alap</t>
  </si>
  <si>
    <t xml:space="preserve">ÁFA (27%) </t>
  </si>
  <si>
    <t>Munka ára</t>
  </si>
  <si>
    <t>Ssz.</t>
  </si>
  <si>
    <t>Tétel szövege</t>
  </si>
  <si>
    <t>Menny.</t>
  </si>
  <si>
    <t>Egység</t>
  </si>
  <si>
    <t>Anyag egységár</t>
  </si>
  <si>
    <t>Díj egységár</t>
  </si>
  <si>
    <t>Anyag összesen</t>
  </si>
  <si>
    <t>Díj összesen</t>
  </si>
  <si>
    <t>Anyag összege</t>
  </si>
  <si>
    <t>Díj összege</t>
  </si>
  <si>
    <t>KÖLTSÉGVETÉS</t>
  </si>
  <si>
    <t>Munkanem összesen:</t>
  </si>
  <si>
    <t>1. Homlokzat felújítás</t>
  </si>
  <si>
    <t>m2</t>
  </si>
  <si>
    <t>db</t>
  </si>
  <si>
    <t>m</t>
  </si>
  <si>
    <t>klt</t>
  </si>
  <si>
    <t>45-K
Új kerítésbetétek készítése 40/40 zártszelvény kerettel, 20/20 zártszelvény rúdazással, műhely alapozással és mázolással.</t>
  </si>
  <si>
    <t>Készült a Kunmadaras Nagyközség Önkormányzata  (gesztor) 5321 Kunmadaras, Kossuth tér 1. részére, a 5309 Berekfürdő, IV. Béla király út 11/A. Hrsz.: 245; 246 ingatlanon ref. templom részleges felújítás projekt tervéhez</t>
  </si>
  <si>
    <t>Kód: 35-K
Meglévő fa kerítésbetétek bontása</t>
  </si>
  <si>
    <t>2. Kerítés felújítás</t>
  </si>
  <si>
    <t>3. Elektromos munka</t>
  </si>
  <si>
    <t>71-K
Templomtorony díszkivilágítása, érintésvédelmi felülvizsgálattal, tervezéssel</t>
  </si>
  <si>
    <t xml:space="preserve">Kód: 15-012-021.2-0023003
Homlokzati keretállványok, fém keretvázból, szintenkénti pallóterítéssel,korláttal, lábdeszkával, 0,75-1,20 m padlószélességgel, munkapadlótávolság 2,50 m, 2,00 kN/m2 terhelhetőséggel, állványépítés MSZ ésalkalmazástechnikai kézikönyv szerint,
6,01-12,00 m munkapadló magasság között
KRAUSE Stabilo homlokzati keretállvány 0,75 m padlószélességgel, 6,00 m munkapadló magasságig
</t>
  </si>
  <si>
    <t xml:space="preserve">Kód: 15-012-025.1
Könnyű állványszerkezetek
Védőfüggöny szerelése állványszerkezetre,
műanyag hálóból
</t>
  </si>
  <si>
    <t xml:space="preserve">Kód: 21-011-011.6
Építési törmelék konténeres elszállítása, lerakása,lerakóhelyi díjjal,
8,0 m3-es konténerbe
</t>
  </si>
  <si>
    <t xml:space="preserve">Kód: 36-000-001.3
Vakolat leverése
homlokzatról 2,5 cm vastagságig
</t>
  </si>
  <si>
    <t xml:space="preserve">Kód: 36-000-001.4
Vakolat leverése
lábazati cementvakolat 5 cm vastagságig
</t>
  </si>
  <si>
    <t xml:space="preserve">Kód: 36-000-018
Téglafelület fugáinak tisztítása 2 cm mélységben
</t>
  </si>
  <si>
    <t xml:space="preserve">Kód: 36-002-013-0415915
Szellőző, szárító vakolat alapozók felhordása,falazatok vakolatfelújításához
Baumit DichtungsSchlamme Szigetelőtapasz, 
</t>
  </si>
  <si>
    <t xml:space="preserve">Kód: 36-012-002.2.1.1-0415958
Szellőző, falszárító felújító vakolat készítése,
erős (magas) só és nedvességtartalom esetén WTA rendszerben, kézi felhordással, szárazhabarcsból, felületelőkészítéssel (alapozó, előfröcskölő, gúz), alsó, felső vakolatréteggel, összesen 3 cm vastagságban
Baumit Sanova EinlagenTrassputz, egyrétegű trassz vakolat, Cikkszám: 960116
</t>
  </si>
  <si>
    <t xml:space="preserve">Kód: 36-012-002.2.1.1-0415955
Szellőző, falszárító felújító vakolat készítése,
erős (magas) só és nedvességtartalom esetén WTA rendszerben, kézi felhordással, szárazhabarcsból, felületelőkészítéssel (alapozó, előfröcskölő, gúz), alsó, felső vakolatréteggel, összesen 3 cm vastagságban
Baumit Sanova vakolat W, Cikkszám: 153103Baumit Sanova puffer vakolat, Cikkszám: 153102
</t>
  </si>
  <si>
    <t xml:space="preserve">Kód: 36-090-010
Sóközömbösítő folyadék kétszeri felhordása előkészített felületre (fluátozás),száradás utáni sókiváltás letakarításával
</t>
  </si>
  <si>
    <t xml:space="preserve">Kód: 48-031-001.6.7.1.4-0418524
Utólagos talajnedvesség elleni vízszintes falszigetelés készítése,
tégla vagy kő-tégla falszerkezetben, furatinjektálásos módszerrel,
magasnyomású injektálás,
egysorú furatkiosztás esetén,
háromkomponensű akrilát bázisú géllel
MC-Bauchemie Oxal Dry-In A1+A2+B pórustömítő hatású akrylátgél, alacsony viszkozitású három komponensű injektáló folyadék, épületrészek utólagos szigetelésére, C.sz.: 4774001 037 1001
</t>
  </si>
  <si>
    <t xml:space="preserve">Kód: 48-010-001.6.2.1-0092697
Homlokzati hőszigetelés, üvegszövetháló-erősítéssel,(mechanikai rögzítés, felületi zárás valamint kiegészítő profilok külön tételben szerepelnek),
normál homlokzati kőzetgyapot hőszigetelő lapokkal,
ragasztóporból képzett ragasztóba,
tagolatlan, sík, függőleges falon
ROCKWOOL Frontrock Max E vakolható, inhomogén kőzetgyapot lemez 100 mm
</t>
  </si>
  <si>
    <t xml:space="preserve">Kód: 48-021-001.51.2.3.1
Hőszigetelő táblák pontszerű mechanikai rögzítése,
homlokzaton,
vázkerámia vagy pórusbeton aljzatszerkezethez,
fém beütődübelekkel
</t>
  </si>
  <si>
    <t xml:space="preserve">Kód: 36-011-006-0391213
Üvegszövet háló elhelyezése, függőleges, vízszintes, ferde vagy íves felületen
Baumit felirat nélküli üvegszövet, Cikkszám: 956199
</t>
  </si>
  <si>
    <t xml:space="preserve">Kód: 36-011-007-0415908
Üvegszövet háló beágyazása, függőleges, vízszintes, ferde vagy íves felületen
Baumit openContact ragasztó tapasz fehér, Cikkszám: 123359
</t>
  </si>
  <si>
    <t xml:space="preserve">Kód: 47-013-005.2.3.1.1-0148214
Homlokzatfestések
Szilikon festések, szilikon kötőanyagú, fehér vagy színes homlokzatfestés,megfelelően előkészített alapfelületen, vakolaton, két rétegben, egy vagy több színben, tagolatlan sima felületen
Baumit SiliconColor (Baumit Szilikon) festék, 2 színcsoport
</t>
  </si>
  <si>
    <t xml:space="preserve">Kód: 43-003-008.1.1-0993107
Ablak- vagy szemöldökpárkány
minősített ötvözött horganylemezből,
50 cm kiterített szélességig
RHEINZINK QUALITY ZINC minőségű titáncink lemezből szegély 0,65 mm vtg., kiterített szélesség: 351-400, prePATINA bright rolled felületű
</t>
  </si>
  <si>
    <t>Kód: 47-013-005.2.3.1.1-0148214
Homlokzatfestések
Szilikon festések, szilikon kötőanyagú, fehér vagy színes homlokzatfestés,megfelelően előkészített alapfelületen, vakolaton, két rétegben, egy vagy több színben, tagolatlan sima felületen kerítés lábazaton
Baumit SiliconColor (Baumit Szilikon) festék, 2 színcsoport</t>
  </si>
  <si>
    <t>47-K
Lábazati felület és megmaradó oszlopok rozsdátlanítása és tisztítása drótkefével, oszlopok festése.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</si>
</sst>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0.0"/>
    <numFmt numFmtId="165" formatCode="#,##0\ &quot;Ft&quot;"/>
    <numFmt numFmtId="166" formatCode="_-* #,##0\ _F_t_-;\-* #,##0\ _F_t_-;_-* &quot;-&quot;??\ _F_t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Times New Roman"/>
      <family val="1"/>
      <charset val="1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164" fontId="0" fillId="0" borderId="0" xfId="0" applyNumberFormat="1" applyFont="1" applyBorder="1" applyAlignment="1">
      <alignment vertical="top"/>
    </xf>
    <xf numFmtId="0" fontId="7" fillId="0" borderId="0" xfId="0" applyFont="1" applyFill="1" applyBorder="1" applyAlignment="1">
      <alignment vertical="top"/>
    </xf>
    <xf numFmtId="165" fontId="7" fillId="0" borderId="0" xfId="0" applyNumberFormat="1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2" xfId="0" applyFont="1" applyFill="1" applyBorder="1" applyAlignment="1">
      <alignment horizontal="left" vertical="top" wrapText="1"/>
    </xf>
    <xf numFmtId="165" fontId="14" fillId="0" borderId="2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/>
    </xf>
    <xf numFmtId="165" fontId="11" fillId="0" borderId="5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16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horizontal="center" vertical="top"/>
    </xf>
    <xf numFmtId="0" fontId="13" fillId="0" borderId="0" xfId="0" applyFont="1" applyAlignment="1">
      <alignment vertical="top"/>
    </xf>
    <xf numFmtId="164" fontId="15" fillId="0" borderId="2" xfId="0" applyNumberFormat="1" applyFont="1" applyFill="1" applyBorder="1" applyAlignment="1">
      <alignment vertical="top"/>
    </xf>
    <xf numFmtId="0" fontId="15" fillId="0" borderId="2" xfId="0" applyFont="1" applyFill="1" applyBorder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3" fontId="9" fillId="0" borderId="0" xfId="0" applyNumberFormat="1" applyFont="1" applyFill="1" applyAlignment="1">
      <alignment horizontal="center" vertical="top"/>
    </xf>
    <xf numFmtId="0" fontId="0" fillId="0" borderId="6" xfId="0" applyBorder="1" applyAlignment="1">
      <alignment vertical="top"/>
    </xf>
    <xf numFmtId="0" fontId="1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top"/>
    </xf>
    <xf numFmtId="165" fontId="0" fillId="0" borderId="0" xfId="0" applyNumberFormat="1" applyAlignment="1">
      <alignment vertical="top"/>
    </xf>
    <xf numFmtId="0" fontId="13" fillId="0" borderId="0" xfId="0" applyFont="1" applyBorder="1" applyAlignment="1">
      <alignment vertical="top"/>
    </xf>
    <xf numFmtId="165" fontId="13" fillId="0" borderId="0" xfId="0" applyNumberFormat="1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2" fillId="0" borderId="7" xfId="0" applyFont="1" applyBorder="1" applyAlignment="1">
      <alignment vertical="top"/>
    </xf>
    <xf numFmtId="0" fontId="13" fillId="0" borderId="7" xfId="0" applyFont="1" applyBorder="1" applyAlignment="1">
      <alignment vertical="top"/>
    </xf>
    <xf numFmtId="0" fontId="12" fillId="0" borderId="7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4" fontId="4" fillId="0" borderId="0" xfId="0" applyNumberFormat="1" applyFont="1" applyFill="1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center" vertical="top"/>
    </xf>
    <xf numFmtId="166" fontId="0" fillId="0" borderId="0" xfId="3" applyNumberFormat="1" applyFont="1" applyAlignment="1">
      <alignment horizontal="center" vertical="top"/>
    </xf>
    <xf numFmtId="166" fontId="7" fillId="2" borderId="0" xfId="0" applyNumberFormat="1" applyFont="1" applyFill="1" applyAlignment="1">
      <alignment vertical="top"/>
    </xf>
    <xf numFmtId="0" fontId="14" fillId="0" borderId="0" xfId="0" applyFont="1" applyFill="1" applyBorder="1" applyAlignment="1">
      <alignment horizontal="right" vertical="top"/>
    </xf>
    <xf numFmtId="165" fontId="14" fillId="0" borderId="3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Alignment="1">
      <alignment horizontal="center" vertical="top"/>
    </xf>
    <xf numFmtId="165" fontId="14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left" vertical="top" wrapText="1"/>
    </xf>
    <xf numFmtId="1" fontId="6" fillId="0" borderId="0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right" vertical="top"/>
    </xf>
  </cellXfs>
  <cellStyles count="4">
    <cellStyle name="Ezres" xfId="3" builtinId="3"/>
    <cellStyle name="Ezres 2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73"/>
  <sheetViews>
    <sheetView tabSelected="1" view="pageBreakPreview" zoomScaleSheetLayoutView="100" workbookViewId="0">
      <selection activeCell="L9" sqref="L9"/>
    </sheetView>
  </sheetViews>
  <sheetFormatPr defaultRowHeight="15" x14ac:dyDescent="0.25"/>
  <cols>
    <col min="1" max="1" width="5" style="44" customWidth="1"/>
    <col min="2" max="2" width="46.5703125" style="17" customWidth="1"/>
    <col min="3" max="4" width="8" style="17" customWidth="1"/>
    <col min="5" max="5" width="11.5703125" style="44" customWidth="1"/>
    <col min="6" max="6" width="11.7109375" style="44" bestFit="1" customWidth="1"/>
    <col min="7" max="7" width="12.5703125" style="44" bestFit="1" customWidth="1"/>
    <col min="8" max="8" width="12.42578125" style="44" bestFit="1" customWidth="1"/>
    <col min="9" max="9" width="16.140625" style="44" bestFit="1" customWidth="1"/>
    <col min="10" max="11" width="12.7109375" style="17" bestFit="1" customWidth="1"/>
    <col min="12" max="12" width="11.7109375" style="17" bestFit="1" customWidth="1"/>
    <col min="13" max="16384" width="9.140625" style="17"/>
  </cols>
  <sheetData>
    <row r="5" spans="1:8" ht="18.75" x14ac:dyDescent="0.25">
      <c r="A5" s="60" t="s">
        <v>14</v>
      </c>
      <c r="B5" s="60"/>
      <c r="C5" s="60"/>
      <c r="D5" s="60"/>
      <c r="E5" s="60"/>
      <c r="F5" s="60"/>
      <c r="G5" s="60"/>
      <c r="H5" s="60"/>
    </row>
    <row r="6" spans="1:8" x14ac:dyDescent="0.25">
      <c r="A6" s="61"/>
      <c r="B6" s="61"/>
      <c r="C6" s="61"/>
      <c r="D6" s="61"/>
      <c r="E6" s="61"/>
      <c r="F6" s="61"/>
      <c r="G6" s="61"/>
      <c r="H6" s="61"/>
    </row>
    <row r="7" spans="1:8" x14ac:dyDescent="0.25">
      <c r="A7" s="6"/>
      <c r="B7" s="1"/>
      <c r="C7" s="23"/>
      <c r="D7" s="1"/>
      <c r="E7" s="24"/>
      <c r="F7" s="24"/>
      <c r="G7" s="24"/>
      <c r="H7" s="24"/>
    </row>
    <row r="8" spans="1:8" x14ac:dyDescent="0.25">
      <c r="A8" s="25"/>
      <c r="B8" s="2"/>
      <c r="C8" s="26"/>
      <c r="D8" s="2"/>
      <c r="E8" s="27"/>
      <c r="F8" s="27"/>
      <c r="G8" s="27"/>
      <c r="H8" s="27"/>
    </row>
    <row r="9" spans="1:8" ht="30.75" customHeight="1" x14ac:dyDescent="0.25">
      <c r="A9" s="62" t="s">
        <v>22</v>
      </c>
      <c r="B9" s="62"/>
      <c r="C9" s="62"/>
      <c r="D9" s="62"/>
      <c r="E9" s="62"/>
      <c r="F9" s="62"/>
      <c r="G9" s="62"/>
      <c r="H9" s="62"/>
    </row>
    <row r="10" spans="1:8" x14ac:dyDescent="0.25">
      <c r="A10" s="63"/>
      <c r="B10" s="63"/>
      <c r="C10" s="63"/>
      <c r="D10" s="63"/>
      <c r="E10" s="63"/>
      <c r="F10" s="63"/>
      <c r="G10" s="63"/>
      <c r="H10" s="63"/>
    </row>
    <row r="11" spans="1:8" x14ac:dyDescent="0.25">
      <c r="A11" s="63"/>
      <c r="B11" s="63"/>
      <c r="C11" s="63"/>
      <c r="D11" s="63"/>
      <c r="E11" s="63"/>
      <c r="F11" s="63"/>
      <c r="G11" s="63"/>
      <c r="H11" s="63"/>
    </row>
    <row r="12" spans="1:8" ht="15" customHeight="1" x14ac:dyDescent="0.25">
      <c r="A12" s="63"/>
      <c r="B12" s="63"/>
      <c r="C12" s="63"/>
      <c r="D12" s="63"/>
      <c r="E12" s="63"/>
      <c r="F12" s="63"/>
      <c r="G12" s="63"/>
      <c r="H12" s="63"/>
    </row>
    <row r="13" spans="1:8" ht="15" customHeight="1" x14ac:dyDescent="0.25">
      <c r="A13" s="25"/>
      <c r="B13" s="2"/>
      <c r="C13" s="26"/>
      <c r="D13" s="2"/>
      <c r="E13" s="27"/>
      <c r="F13" s="27"/>
      <c r="G13" s="27"/>
      <c r="H13" s="27"/>
    </row>
    <row r="14" spans="1:8" ht="15" customHeight="1" x14ac:dyDescent="0.25">
      <c r="B14" s="40"/>
      <c r="C14" s="40"/>
      <c r="D14" s="40"/>
      <c r="E14" s="47"/>
      <c r="F14" s="47"/>
      <c r="G14" s="47"/>
      <c r="H14" s="47"/>
    </row>
    <row r="15" spans="1:8" ht="15.75" thickBot="1" x14ac:dyDescent="0.3">
      <c r="B15" s="41" t="s">
        <v>0</v>
      </c>
      <c r="C15" s="42"/>
      <c r="D15" s="42"/>
      <c r="E15" s="48"/>
      <c r="F15" s="48"/>
      <c r="G15" s="43" t="s">
        <v>12</v>
      </c>
      <c r="H15" s="43" t="s">
        <v>13</v>
      </c>
    </row>
    <row r="16" spans="1:8" x14ac:dyDescent="0.25">
      <c r="B16" s="37" t="str">
        <f>B37</f>
        <v>1. Homlokzat felújítás</v>
      </c>
      <c r="C16" s="37"/>
      <c r="D16" s="37"/>
      <c r="E16" s="49"/>
      <c r="F16" s="49"/>
      <c r="G16" s="38">
        <f>G57</f>
        <v>0</v>
      </c>
      <c r="H16" s="38">
        <f>H57</f>
        <v>0</v>
      </c>
    </row>
    <row r="17" spans="1:12" x14ac:dyDescent="0.25">
      <c r="B17" s="37" t="str">
        <f>B60</f>
        <v>2. Kerítés felújítás</v>
      </c>
      <c r="C17" s="37"/>
      <c r="D17" s="37"/>
      <c r="E17" s="49"/>
      <c r="F17" s="49"/>
      <c r="G17" s="38">
        <f>G67</f>
        <v>0</v>
      </c>
      <c r="H17" s="38">
        <f>H67</f>
        <v>0</v>
      </c>
    </row>
    <row r="18" spans="1:12" ht="15.75" thickBot="1" x14ac:dyDescent="0.3">
      <c r="B18" s="37" t="str">
        <f>B69</f>
        <v>3. Elektromos munka</v>
      </c>
      <c r="C18" s="37"/>
      <c r="D18" s="37"/>
      <c r="E18" s="49"/>
      <c r="F18" s="49"/>
      <c r="G18" s="38">
        <f>G73</f>
        <v>0</v>
      </c>
      <c r="H18" s="38">
        <f>H73</f>
        <v>0</v>
      </c>
    </row>
    <row r="19" spans="1:12" x14ac:dyDescent="0.25">
      <c r="A19" s="3"/>
      <c r="B19" s="18" t="s">
        <v>0</v>
      </c>
      <c r="C19" s="29"/>
      <c r="D19" s="30"/>
      <c r="E19" s="31"/>
      <c r="F19" s="31"/>
      <c r="G19" s="19">
        <f>ROUND(SUM(G16:G18),0)</f>
        <v>0</v>
      </c>
      <c r="H19" s="19">
        <f>ROUND(SUM(H16:H18),0)</f>
        <v>0</v>
      </c>
      <c r="L19" s="36"/>
    </row>
    <row r="20" spans="1:12" x14ac:dyDescent="0.25">
      <c r="A20" s="3"/>
      <c r="B20" s="20"/>
      <c r="C20" s="28"/>
      <c r="D20" s="64" t="s">
        <v>1</v>
      </c>
      <c r="E20" s="64"/>
      <c r="F20" s="64"/>
      <c r="G20" s="59">
        <f>G19+H19</f>
        <v>0</v>
      </c>
      <c r="H20" s="59"/>
      <c r="I20" s="54"/>
      <c r="J20" s="55"/>
      <c r="L20" s="36"/>
    </row>
    <row r="21" spans="1:12" x14ac:dyDescent="0.25">
      <c r="A21" s="3"/>
      <c r="B21" s="20"/>
      <c r="C21" s="28"/>
      <c r="D21" s="56" t="s">
        <v>2</v>
      </c>
      <c r="E21" s="56"/>
      <c r="F21" s="56"/>
      <c r="G21" s="59">
        <f>ROUND((G20*0.27),0)</f>
        <v>0</v>
      </c>
      <c r="H21" s="59"/>
      <c r="L21" s="36"/>
    </row>
    <row r="22" spans="1:12" x14ac:dyDescent="0.25">
      <c r="A22" s="3"/>
      <c r="B22" s="20"/>
      <c r="C22" s="28"/>
      <c r="D22" s="56" t="s">
        <v>3</v>
      </c>
      <c r="E22" s="56"/>
      <c r="F22" s="56"/>
      <c r="G22" s="57">
        <f>ROUND((G20+G21),0)</f>
        <v>0</v>
      </c>
      <c r="H22" s="57"/>
      <c r="I22" s="45"/>
      <c r="J22" s="45"/>
    </row>
    <row r="23" spans="1:12" x14ac:dyDescent="0.25">
      <c r="A23" s="3"/>
      <c r="B23" s="4"/>
      <c r="C23" s="23"/>
      <c r="D23" s="1"/>
      <c r="E23" s="6"/>
      <c r="F23" s="6"/>
      <c r="G23" s="5"/>
      <c r="H23" s="5"/>
      <c r="J23" s="44"/>
    </row>
    <row r="24" spans="1:12" x14ac:dyDescent="0.25">
      <c r="A24" s="3"/>
      <c r="B24" s="4"/>
      <c r="C24" s="23"/>
      <c r="D24" s="1"/>
      <c r="E24" s="6"/>
      <c r="F24" s="6"/>
      <c r="G24" s="5"/>
      <c r="H24" s="5"/>
      <c r="K24" s="36"/>
    </row>
    <row r="25" spans="1:12" x14ac:dyDescent="0.25">
      <c r="B25" s="6"/>
      <c r="C25" s="26"/>
      <c r="D25" s="2"/>
      <c r="E25" s="50"/>
      <c r="F25" s="25"/>
      <c r="G25" s="27"/>
      <c r="H25" s="32"/>
      <c r="I25" s="45"/>
      <c r="K25" s="36"/>
    </row>
    <row r="26" spans="1:12" x14ac:dyDescent="0.25">
      <c r="A26" s="25"/>
      <c r="B26" s="21"/>
      <c r="C26" s="26"/>
      <c r="D26" s="2"/>
      <c r="E26" s="27"/>
      <c r="F26" s="27"/>
      <c r="G26" s="27"/>
      <c r="H26" s="32"/>
      <c r="I26" s="45"/>
    </row>
    <row r="27" spans="1:12" x14ac:dyDescent="0.25">
      <c r="A27" s="25"/>
      <c r="B27" s="2"/>
      <c r="C27" s="26"/>
      <c r="D27" s="2"/>
      <c r="H27" s="32"/>
      <c r="I27" s="45"/>
    </row>
    <row r="28" spans="1:12" x14ac:dyDescent="0.25">
      <c r="A28" s="25"/>
      <c r="B28" s="2"/>
      <c r="C28" s="26"/>
      <c r="D28" s="2"/>
      <c r="H28" s="32"/>
    </row>
    <row r="29" spans="1:12" x14ac:dyDescent="0.25">
      <c r="A29" s="25"/>
      <c r="B29" s="2"/>
      <c r="C29" s="26"/>
      <c r="D29" s="2"/>
      <c r="H29" s="32"/>
    </row>
    <row r="30" spans="1:12" x14ac:dyDescent="0.25">
      <c r="A30" s="25"/>
      <c r="B30" s="2"/>
      <c r="C30" s="26"/>
      <c r="D30" s="2"/>
      <c r="H30" s="32"/>
    </row>
    <row r="31" spans="1:12" x14ac:dyDescent="0.25">
      <c r="A31" s="3"/>
      <c r="B31" s="7"/>
      <c r="C31" s="23"/>
      <c r="D31" s="1"/>
      <c r="E31" s="6"/>
      <c r="F31" s="6"/>
      <c r="G31" s="5"/>
      <c r="H31" s="5"/>
    </row>
    <row r="32" spans="1:12" x14ac:dyDescent="0.25">
      <c r="E32" s="58"/>
      <c r="F32" s="58"/>
      <c r="G32" s="58"/>
    </row>
    <row r="33" spans="1:8" x14ac:dyDescent="0.25">
      <c r="E33" s="58"/>
      <c r="F33" s="58"/>
      <c r="G33" s="58"/>
    </row>
    <row r="34" spans="1:8" x14ac:dyDescent="0.25">
      <c r="E34" s="58"/>
      <c r="F34" s="58"/>
      <c r="G34" s="58"/>
    </row>
    <row r="36" spans="1:8" x14ac:dyDescent="0.25">
      <c r="B36" s="39"/>
    </row>
    <row r="37" spans="1:8" x14ac:dyDescent="0.25">
      <c r="A37" s="8"/>
      <c r="B37" s="9" t="s">
        <v>16</v>
      </c>
      <c r="C37" s="10"/>
      <c r="D37" s="11"/>
      <c r="E37" s="8"/>
      <c r="F37" s="8"/>
      <c r="G37" s="12"/>
      <c r="H37" s="12"/>
    </row>
    <row r="38" spans="1:8" ht="30" x14ac:dyDescent="0.25">
      <c r="A38" s="13" t="s">
        <v>4</v>
      </c>
      <c r="B38" s="14" t="s">
        <v>5</v>
      </c>
      <c r="C38" s="15" t="s">
        <v>6</v>
      </c>
      <c r="D38" s="14" t="s">
        <v>7</v>
      </c>
      <c r="E38" s="13" t="s">
        <v>8</v>
      </c>
      <c r="F38" s="13" t="s">
        <v>9</v>
      </c>
      <c r="G38" s="22" t="s">
        <v>10</v>
      </c>
      <c r="H38" s="22" t="s">
        <v>11</v>
      </c>
    </row>
    <row r="39" spans="1:8" ht="148.5" customHeight="1" x14ac:dyDescent="0.25">
      <c r="A39" s="44">
        <v>1</v>
      </c>
      <c r="B39" s="16" t="s">
        <v>27</v>
      </c>
      <c r="C39" s="17">
        <v>600</v>
      </c>
      <c r="D39" s="17" t="s">
        <v>17</v>
      </c>
      <c r="E39" s="51"/>
      <c r="F39" s="51"/>
      <c r="G39" s="45">
        <f t="shared" ref="G39:H41" si="0">ROUND($C39*E39,0)</f>
        <v>0</v>
      </c>
      <c r="H39" s="45">
        <f t="shared" si="0"/>
        <v>0</v>
      </c>
    </row>
    <row r="40" spans="1:8" ht="75" x14ac:dyDescent="0.25">
      <c r="A40" s="44">
        <v>2</v>
      </c>
      <c r="B40" s="16" t="s">
        <v>28</v>
      </c>
      <c r="C40" s="17">
        <v>600</v>
      </c>
      <c r="D40" s="17" t="s">
        <v>17</v>
      </c>
      <c r="E40" s="51"/>
      <c r="F40" s="51"/>
      <c r="G40" s="45">
        <f t="shared" si="0"/>
        <v>0</v>
      </c>
      <c r="H40" s="45">
        <f t="shared" si="0"/>
        <v>0</v>
      </c>
    </row>
    <row r="41" spans="1:8" ht="75" x14ac:dyDescent="0.25">
      <c r="A41" s="44">
        <v>3</v>
      </c>
      <c r="B41" s="16" t="s">
        <v>29</v>
      </c>
      <c r="C41" s="17">
        <v>1</v>
      </c>
      <c r="D41" s="17" t="s">
        <v>18</v>
      </c>
      <c r="E41" s="51"/>
      <c r="F41" s="51"/>
      <c r="G41" s="45">
        <f t="shared" si="0"/>
        <v>0</v>
      </c>
      <c r="H41" s="45">
        <f t="shared" si="0"/>
        <v>0</v>
      </c>
    </row>
    <row r="42" spans="1:8" ht="60" x14ac:dyDescent="0.25">
      <c r="A42" s="44">
        <v>8</v>
      </c>
      <c r="B42" s="16" t="s">
        <v>30</v>
      </c>
      <c r="C42" s="17">
        <v>40</v>
      </c>
      <c r="D42" s="17" t="s">
        <v>17</v>
      </c>
      <c r="E42" s="51"/>
      <c r="F42" s="51"/>
      <c r="G42" s="45">
        <f>ROUND($C42*E42,0)</f>
        <v>0</v>
      </c>
      <c r="H42" s="45">
        <f>ROUND($C42*F42,0)</f>
        <v>0</v>
      </c>
    </row>
    <row r="43" spans="1:8" ht="60" x14ac:dyDescent="0.25">
      <c r="A43" s="44">
        <v>9</v>
      </c>
      <c r="B43" s="16" t="s">
        <v>31</v>
      </c>
      <c r="C43" s="17">
        <v>40</v>
      </c>
      <c r="D43" s="17" t="s">
        <v>17</v>
      </c>
      <c r="E43" s="51"/>
      <c r="F43" s="51"/>
      <c r="G43" s="45">
        <f>ROUND($C43*E43,0)</f>
        <v>0</v>
      </c>
      <c r="H43" s="45">
        <f>ROUND($C43*F43,0)</f>
        <v>0</v>
      </c>
    </row>
    <row r="44" spans="1:8" ht="45" x14ac:dyDescent="0.25">
      <c r="A44" s="44">
        <v>10</v>
      </c>
      <c r="B44" s="16" t="s">
        <v>32</v>
      </c>
      <c r="C44" s="17">
        <v>40</v>
      </c>
      <c r="D44" s="17" t="s">
        <v>17</v>
      </c>
      <c r="E44" s="51"/>
      <c r="F44" s="51"/>
      <c r="G44" s="45">
        <f t="shared" ref="G44" si="1">ROUND($C44*E44,0)</f>
        <v>0</v>
      </c>
      <c r="H44" s="45">
        <f t="shared" ref="H44" si="2">ROUND($C44*F44,0)</f>
        <v>0</v>
      </c>
    </row>
    <row r="45" spans="1:8" ht="75" x14ac:dyDescent="0.25">
      <c r="A45" s="44">
        <v>11</v>
      </c>
      <c r="B45" s="16" t="s">
        <v>33</v>
      </c>
      <c r="C45" s="17">
        <v>40</v>
      </c>
      <c r="D45" s="17" t="s">
        <v>17</v>
      </c>
      <c r="E45" s="51"/>
      <c r="F45" s="51"/>
      <c r="G45" s="45">
        <f>ROUND($C45*E45,0)</f>
        <v>0</v>
      </c>
      <c r="H45" s="45">
        <f>ROUND($C45*F45,0)</f>
        <v>0</v>
      </c>
    </row>
    <row r="46" spans="1:8" ht="150" x14ac:dyDescent="0.25">
      <c r="A46" s="44">
        <v>12</v>
      </c>
      <c r="B46" s="16" t="s">
        <v>34</v>
      </c>
      <c r="C46" s="17">
        <v>40</v>
      </c>
      <c r="D46" s="17" t="s">
        <v>17</v>
      </c>
      <c r="E46" s="51"/>
      <c r="F46" s="51"/>
      <c r="G46" s="45">
        <f>ROUND($C46*E46,0)</f>
        <v>0</v>
      </c>
      <c r="H46" s="45">
        <f>ROUND($C46*F46,0)</f>
        <v>0</v>
      </c>
    </row>
    <row r="47" spans="1:8" ht="147" customHeight="1" x14ac:dyDescent="0.25">
      <c r="A47" s="44">
        <v>13</v>
      </c>
      <c r="B47" s="16" t="s">
        <v>35</v>
      </c>
      <c r="C47" s="17">
        <v>40</v>
      </c>
      <c r="D47" s="17" t="s">
        <v>17</v>
      </c>
      <c r="E47" s="51"/>
      <c r="F47" s="51"/>
      <c r="G47" s="45">
        <f t="shared" ref="G47" si="3">ROUND($C47*E47,0)</f>
        <v>0</v>
      </c>
      <c r="H47" s="45">
        <f t="shared" ref="H47" si="4">ROUND($C47*F47,0)</f>
        <v>0</v>
      </c>
    </row>
    <row r="48" spans="1:8" ht="75" x14ac:dyDescent="0.25">
      <c r="A48" s="44">
        <v>18</v>
      </c>
      <c r="B48" s="16" t="s">
        <v>36</v>
      </c>
      <c r="C48" s="17">
        <v>40</v>
      </c>
      <c r="D48" s="17" t="s">
        <v>17</v>
      </c>
      <c r="E48" s="51"/>
      <c r="F48" s="51"/>
      <c r="G48" s="45">
        <f t="shared" ref="G48:G55" si="5">ROUND($C48*E48,0)</f>
        <v>0</v>
      </c>
      <c r="H48" s="45">
        <f t="shared" ref="H48:H55" si="6">ROUND($C48*F48,0)</f>
        <v>0</v>
      </c>
    </row>
    <row r="49" spans="1:8" ht="195" x14ac:dyDescent="0.25">
      <c r="A49" s="44">
        <v>19</v>
      </c>
      <c r="B49" s="16" t="s">
        <v>37</v>
      </c>
      <c r="C49" s="17">
        <v>32</v>
      </c>
      <c r="D49" s="17" t="s">
        <v>17</v>
      </c>
      <c r="E49" s="51"/>
      <c r="F49" s="51"/>
      <c r="G49" s="45">
        <f t="shared" si="5"/>
        <v>0</v>
      </c>
      <c r="H49" s="45">
        <f t="shared" si="6"/>
        <v>0</v>
      </c>
    </row>
    <row r="50" spans="1:8" ht="180" x14ac:dyDescent="0.25">
      <c r="B50" s="16" t="s">
        <v>38</v>
      </c>
      <c r="C50" s="17">
        <v>338</v>
      </c>
      <c r="D50" s="17" t="s">
        <v>17</v>
      </c>
      <c r="E50" s="51"/>
      <c r="F50" s="51"/>
      <c r="G50" s="45">
        <f t="shared" ref="G50:G53" si="7">ROUND($C50*E50,0)</f>
        <v>0</v>
      </c>
      <c r="H50" s="45">
        <f t="shared" ref="H50:H53" si="8">ROUND($C50*F50,0)</f>
        <v>0</v>
      </c>
    </row>
    <row r="51" spans="1:8" ht="89.25" customHeight="1" x14ac:dyDescent="0.25">
      <c r="B51" s="16" t="s">
        <v>39</v>
      </c>
      <c r="C51" s="17">
        <v>2028</v>
      </c>
      <c r="D51" s="17" t="s">
        <v>18</v>
      </c>
      <c r="E51" s="51"/>
      <c r="F51" s="51"/>
      <c r="G51" s="45">
        <f t="shared" si="7"/>
        <v>0</v>
      </c>
      <c r="H51" s="45">
        <f t="shared" si="8"/>
        <v>0</v>
      </c>
    </row>
    <row r="52" spans="1:8" ht="75.75" customHeight="1" x14ac:dyDescent="0.25">
      <c r="B52" s="16" t="s">
        <v>40</v>
      </c>
      <c r="C52" s="17">
        <v>338</v>
      </c>
      <c r="D52" s="17" t="s">
        <v>17</v>
      </c>
      <c r="E52" s="51"/>
      <c r="F52" s="51"/>
      <c r="G52" s="45">
        <f t="shared" si="7"/>
        <v>0</v>
      </c>
      <c r="H52" s="45">
        <f t="shared" si="8"/>
        <v>0</v>
      </c>
    </row>
    <row r="53" spans="1:8" ht="90" x14ac:dyDescent="0.25">
      <c r="B53" s="16" t="s">
        <v>41</v>
      </c>
      <c r="C53" s="17">
        <v>338</v>
      </c>
      <c r="D53" s="17" t="s">
        <v>17</v>
      </c>
      <c r="E53" s="51"/>
      <c r="F53" s="51"/>
      <c r="G53" s="45">
        <f t="shared" si="7"/>
        <v>0</v>
      </c>
      <c r="H53" s="45">
        <f t="shared" si="8"/>
        <v>0</v>
      </c>
    </row>
    <row r="54" spans="1:8" ht="135" x14ac:dyDescent="0.25">
      <c r="A54" s="44">
        <v>22</v>
      </c>
      <c r="B54" s="16" t="s">
        <v>42</v>
      </c>
      <c r="C54" s="17">
        <v>600</v>
      </c>
      <c r="D54" s="17" t="s">
        <v>17</v>
      </c>
      <c r="E54" s="51"/>
      <c r="F54" s="51"/>
      <c r="G54" s="45">
        <f t="shared" si="5"/>
        <v>0</v>
      </c>
      <c r="H54" s="45">
        <f t="shared" si="6"/>
        <v>0</v>
      </c>
    </row>
    <row r="55" spans="1:8" ht="117" customHeight="1" x14ac:dyDescent="0.25">
      <c r="A55" s="44">
        <v>10</v>
      </c>
      <c r="B55" s="16" t="s">
        <v>43</v>
      </c>
      <c r="C55" s="17">
        <v>14.3</v>
      </c>
      <c r="D55" s="17" t="s">
        <v>19</v>
      </c>
      <c r="E55" s="51"/>
      <c r="F55" s="51"/>
      <c r="G55" s="45">
        <f t="shared" si="5"/>
        <v>0</v>
      </c>
      <c r="H55" s="45">
        <f t="shared" si="6"/>
        <v>0</v>
      </c>
    </row>
    <row r="56" spans="1:8" x14ac:dyDescent="0.25">
      <c r="B56" s="16"/>
      <c r="E56" s="51"/>
      <c r="F56" s="51"/>
      <c r="G56" s="45"/>
      <c r="H56" s="45"/>
    </row>
    <row r="57" spans="1:8" x14ac:dyDescent="0.25">
      <c r="A57" s="46"/>
      <c r="B57" s="34" t="s">
        <v>15</v>
      </c>
      <c r="C57" s="33"/>
      <c r="D57" s="33"/>
      <c r="E57" s="46"/>
      <c r="F57" s="46"/>
      <c r="G57" s="35">
        <f>SUM(G39:G56)</f>
        <v>0</v>
      </c>
      <c r="H57" s="35">
        <f>SUM(H39:H56)</f>
        <v>0</v>
      </c>
    </row>
    <row r="59" spans="1:8" x14ac:dyDescent="0.25">
      <c r="A59" s="47"/>
      <c r="B59" s="52"/>
      <c r="C59" s="40"/>
      <c r="D59" s="40"/>
      <c r="E59" s="47"/>
      <c r="F59" s="47"/>
      <c r="G59" s="53"/>
      <c r="H59" s="53"/>
    </row>
    <row r="60" spans="1:8" x14ac:dyDescent="0.25">
      <c r="A60" s="8"/>
      <c r="B60" s="9" t="s">
        <v>24</v>
      </c>
      <c r="C60" s="10"/>
      <c r="D60" s="11"/>
      <c r="E60" s="8"/>
      <c r="F60" s="8"/>
      <c r="G60" s="12"/>
      <c r="H60" s="12"/>
    </row>
    <row r="61" spans="1:8" ht="30" x14ac:dyDescent="0.25">
      <c r="A61" s="13" t="s">
        <v>4</v>
      </c>
      <c r="B61" s="14" t="s">
        <v>5</v>
      </c>
      <c r="C61" s="15" t="s">
        <v>6</v>
      </c>
      <c r="D61" s="14" t="s">
        <v>7</v>
      </c>
      <c r="E61" s="13" t="s">
        <v>8</v>
      </c>
      <c r="F61" s="13" t="s">
        <v>9</v>
      </c>
      <c r="G61" s="22" t="s">
        <v>10</v>
      </c>
      <c r="H61" s="22" t="s">
        <v>11</v>
      </c>
    </row>
    <row r="62" spans="1:8" ht="30" x14ac:dyDescent="0.25">
      <c r="A62" s="44">
        <v>1</v>
      </c>
      <c r="B62" s="16" t="s">
        <v>23</v>
      </c>
      <c r="C62" s="17">
        <v>26.4</v>
      </c>
      <c r="D62" s="17" t="s">
        <v>19</v>
      </c>
      <c r="E62" s="51"/>
      <c r="F62" s="51"/>
      <c r="G62" s="45">
        <f t="shared" ref="G62:H62" si="9">ROUND($C62*E62,0)</f>
        <v>0</v>
      </c>
      <c r="H62" s="45">
        <f t="shared" si="9"/>
        <v>0</v>
      </c>
    </row>
    <row r="63" spans="1:8" ht="60" x14ac:dyDescent="0.25">
      <c r="A63" s="44">
        <v>2</v>
      </c>
      <c r="B63" s="16" t="s">
        <v>45</v>
      </c>
      <c r="C63" s="17">
        <v>1</v>
      </c>
      <c r="D63" s="17" t="s">
        <v>20</v>
      </c>
      <c r="E63" s="51"/>
      <c r="F63" s="51"/>
      <c r="G63" s="45">
        <f t="shared" ref="G63:G64" si="10">ROUND($C63*E63,0)</f>
        <v>0</v>
      </c>
      <c r="H63" s="45">
        <f t="shared" ref="H63:H64" si="11">ROUND($C63*F63,0)</f>
        <v>0</v>
      </c>
    </row>
    <row r="64" spans="1:8" ht="135" x14ac:dyDescent="0.25">
      <c r="A64" s="44">
        <v>3</v>
      </c>
      <c r="B64" s="16" t="s">
        <v>44</v>
      </c>
      <c r="C64" s="17">
        <v>20</v>
      </c>
      <c r="D64" s="17" t="s">
        <v>17</v>
      </c>
      <c r="E64" s="51"/>
      <c r="F64" s="51"/>
      <c r="G64" s="45">
        <f t="shared" si="10"/>
        <v>0</v>
      </c>
      <c r="H64" s="45">
        <f t="shared" si="11"/>
        <v>0</v>
      </c>
    </row>
    <row r="65" spans="1:8" ht="60" x14ac:dyDescent="0.25">
      <c r="A65" s="44">
        <v>4</v>
      </c>
      <c r="B65" s="16" t="s">
        <v>21</v>
      </c>
      <c r="C65" s="17">
        <v>26.4</v>
      </c>
      <c r="D65" s="17" t="s">
        <v>19</v>
      </c>
      <c r="E65" s="51"/>
      <c r="F65" s="51"/>
      <c r="G65" s="45">
        <f t="shared" ref="G65" si="12">ROUND($C65*E65,0)</f>
        <v>0</v>
      </c>
      <c r="H65" s="45">
        <f t="shared" ref="H65" si="13">ROUND($C65*F65,0)</f>
        <v>0</v>
      </c>
    </row>
    <row r="66" spans="1:8" x14ac:dyDescent="0.25">
      <c r="B66" s="16"/>
      <c r="E66" s="51"/>
      <c r="F66" s="51"/>
      <c r="G66" s="45"/>
      <c r="H66" s="45"/>
    </row>
    <row r="67" spans="1:8" x14ac:dyDescent="0.25">
      <c r="A67" s="46"/>
      <c r="B67" s="34" t="s">
        <v>15</v>
      </c>
      <c r="C67" s="33"/>
      <c r="D67" s="33"/>
      <c r="E67" s="46"/>
      <c r="F67" s="46"/>
      <c r="G67" s="35">
        <f>SUM(G62:G66)</f>
        <v>0</v>
      </c>
      <c r="H67" s="35">
        <f>SUM(H62:H66)</f>
        <v>0</v>
      </c>
    </row>
    <row r="69" spans="1:8" x14ac:dyDescent="0.25">
      <c r="A69" s="8"/>
      <c r="B69" s="9" t="s">
        <v>25</v>
      </c>
      <c r="C69" s="10"/>
      <c r="D69" s="11"/>
      <c r="E69" s="8"/>
      <c r="F69" s="8"/>
      <c r="G69" s="12"/>
      <c r="H69" s="12"/>
    </row>
    <row r="70" spans="1:8" ht="30" x14ac:dyDescent="0.25">
      <c r="A70" s="13" t="s">
        <v>4</v>
      </c>
      <c r="B70" s="14" t="s">
        <v>5</v>
      </c>
      <c r="C70" s="15" t="s">
        <v>6</v>
      </c>
      <c r="D70" s="14" t="s">
        <v>7</v>
      </c>
      <c r="E70" s="13" t="s">
        <v>8</v>
      </c>
      <c r="F70" s="13" t="s">
        <v>9</v>
      </c>
      <c r="G70" s="22" t="s">
        <v>10</v>
      </c>
      <c r="H70" s="22" t="s">
        <v>11</v>
      </c>
    </row>
    <row r="71" spans="1:8" ht="45" x14ac:dyDescent="0.25">
      <c r="A71" s="44">
        <v>1</v>
      </c>
      <c r="B71" s="16" t="s">
        <v>26</v>
      </c>
      <c r="C71" s="17">
        <v>1</v>
      </c>
      <c r="D71" s="17" t="s">
        <v>20</v>
      </c>
      <c r="E71" s="51"/>
      <c r="F71" s="51"/>
      <c r="G71" s="45">
        <f t="shared" ref="G71" si="14">ROUND($C71*E71,0)</f>
        <v>0</v>
      </c>
      <c r="H71" s="45">
        <f t="shared" ref="H71" si="15">ROUND($C71*F71,0)</f>
        <v>0</v>
      </c>
    </row>
    <row r="72" spans="1:8" x14ac:dyDescent="0.25">
      <c r="B72" s="16"/>
      <c r="E72" s="51"/>
      <c r="F72" s="51"/>
      <c r="G72" s="45"/>
      <c r="H72" s="45"/>
    </row>
    <row r="73" spans="1:8" x14ac:dyDescent="0.25">
      <c r="A73" s="46"/>
      <c r="B73" s="34" t="s">
        <v>15</v>
      </c>
      <c r="C73" s="33"/>
      <c r="D73" s="33"/>
      <c r="E73" s="46"/>
      <c r="F73" s="46"/>
      <c r="G73" s="35">
        <f>SUM(G70:G72)</f>
        <v>0</v>
      </c>
      <c r="H73" s="35">
        <f>SUM(H70:H72)</f>
        <v>0</v>
      </c>
    </row>
  </sheetData>
  <mergeCells count="15">
    <mergeCell ref="D21:F21"/>
    <mergeCell ref="G21:H21"/>
    <mergeCell ref="A5:H5"/>
    <mergeCell ref="A6:H6"/>
    <mergeCell ref="A9:H9"/>
    <mergeCell ref="A10:H10"/>
    <mergeCell ref="A11:H11"/>
    <mergeCell ref="A12:H12"/>
    <mergeCell ref="D20:F20"/>
    <mergeCell ref="G20:H20"/>
    <mergeCell ref="D22:F22"/>
    <mergeCell ref="G22:H22"/>
    <mergeCell ref="E32:G32"/>
    <mergeCell ref="E33:G33"/>
    <mergeCell ref="E34:G34"/>
  </mergeCells>
  <pageMargins left="0.7" right="0.7" top="0.75" bottom="0.75" header="0.3" footer="0.3"/>
  <pageSetup paperSize="9" scale="74" orientation="portrait" horizontalDpi="4294967293" r:id="rId1"/>
  <rowBreaks count="2" manualBreakCount="2">
    <brk id="36" max="7" man="1"/>
    <brk id="51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Berekfürdő</vt:lpstr>
      <vt:lpstr>Berekfürdő!Nyomtatási_terület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Sólya László</cp:lastModifiedBy>
  <cp:lastPrinted>2018-03-21T09:57:37Z</cp:lastPrinted>
  <dcterms:created xsi:type="dcterms:W3CDTF">2016-06-30T09:18:26Z</dcterms:created>
  <dcterms:modified xsi:type="dcterms:W3CDTF">2018-03-21T09:57:54Z</dcterms:modified>
</cp:coreProperties>
</file>